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<sst xmlns="http://schemas.openxmlformats.org/spreadsheetml/2006/main" count="166" uniqueCount="60">
  <si>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</si>
  <si>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</si>
  <si>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</si>
  <si>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</si>
  <si>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</si>
  <si>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</si>
  <si>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</si>
  <si>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</si>
  <si>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</si>
  <si>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</si>
  <si>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</si>
  <si>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</si>
  <si>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</si>
  <si>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</si>
  <si>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</si>
  <si>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</si>
  <si>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</si>
  <si>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</si>
  <si>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</si>
  <si>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</si>
  <si>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</si>
  <si>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</si>
  <si>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</si>
  <si>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</si>
  <si>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</si>
  <si>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</si>
  <si>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</si>
  <si>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</si>
  <si>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</si>
  <si>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</si>
  <si>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</si>
  <si>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</si>
  <si>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</si>
  <si>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</si>
  <si>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</si>
  <si>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</si>
  <si>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</si>
  <si>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</si>
  <si>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</si>
  <si>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</si>
  <si>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</si>
  <si>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</si>
  <si>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</si>
  <si>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</si>
  <si>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</si>
  <si>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</si>
  <si>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</si>
  <si>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</si>
  <si>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</si>
  <si>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</si>
  <si>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</si>
  <si>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</si>
  <si>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</si>
  <si>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</si>
  <si>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</si>
  <si>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</si>
  <si>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</si>
  <si>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</si>
  <si>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</si>
  <si>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 "Курганская больница №2")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</si>
</sst>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24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14.5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0.08900570405994855</v>
      </c>
      <c r="C8" s="4" t="s">
        <v>50</v>
      </c>
      <c r="D8" s="4" t="s">
        <v>50</v>
      </c>
      <c r="E8" s="2">
        <v>0.13930041152263375</v>
      </c>
      <c r="F8" s="2">
        <f>IF(AND(B8=0,E8&gt;0),100,(IF(B8=0,0,E8/B8*100-100)))</f>
        <v>56.50728567779194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0.2058823529411765</v>
      </c>
      <c r="C9" s="4" t="s">
        <v>50</v>
      </c>
      <c r="D9" s="4" t="s">
        <v>50</v>
      </c>
      <c r="E9" s="2">
        <v>0.08076923076923077</v>
      </c>
      <c r="F9" s="2">
        <f>IF(AND(B9=0,E9&gt;0),100,(IF(B9=0,0,E9/B9*100-100)))</f>
        <v>-60.76923076923077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0.04255319148936171</v>
      </c>
      <c r="C10" s="4" t="s">
        <v>50</v>
      </c>
      <c r="D10" s="4" t="s">
        <v>50</v>
      </c>
      <c r="E10" s="2">
        <v>0.08333333333333334</v>
      </c>
      <c r="F10" s="2">
        <f>IF(AND(B10=0,E10&gt;0),100,(IF(B10=0,0,E10/B10*100-100)))</f>
        <v>95.83333333333331</v>
      </c>
      <c r="G10" s="4" t="s">
        <v>50</v>
      </c>
      <c r="H10" s="14">
        <f>IF(F10&lt;5,0,(IF(F10&gt;=10,1,0.5)))</f>
        <v>1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0.5</v>
      </c>
      <c r="C11" s="4" t="s">
        <v>50</v>
      </c>
      <c r="D11" s="4" t="s">
        <v>50</v>
      </c>
      <c r="E11" s="2">
        <v>0.2</v>
      </c>
      <c r="F11" s="2">
        <f>IF(AND(B11=0,E11&gt;0),100,(IF(B11=0,0,E11/B11*100-100)))</f>
        <v>-60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1</v>
      </c>
      <c r="J11" s="4"/>
    </row>
    <row r="12" spans="1:10" ht="37.5" customHeight="1">
      <c r="A12" s="4" t="s">
        <v>24</v>
      </c>
      <c r="B12" s="2">
        <v>0.14583333333333334</v>
      </c>
      <c r="C12" s="4" t="s">
        <v>50</v>
      </c>
      <c r="D12" s="4" t="s">
        <v>50</v>
      </c>
      <c r="E12" s="2">
        <v>0.1590909090909091</v>
      </c>
      <c r="F12" s="2">
        <f>IF(AND(B12=0,E12&gt;0),100,(IF(B12=0,0,E12/B12*100-100)))</f>
        <v>9.09090909090908</v>
      </c>
      <c r="G12" s="4" t="s">
        <v>50</v>
      </c>
      <c r="H12" s="14">
        <f>IF(F12&lt;5,0,(IF(F12&gt;=10,1,0.5)))</f>
        <v>0.5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0.91</v>
      </c>
      <c r="F13" s="4" t="s">
        <v>50</v>
      </c>
      <c r="G13" s="2">
        <f>IF(C13=0,0,E13/C13*100)</f>
        <v>143.75987361769353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0.006400310318076028</v>
      </c>
      <c r="C14" s="4" t="s">
        <v>50</v>
      </c>
      <c r="D14" s="4" t="s">
        <v>50</v>
      </c>
      <c r="E14" s="2">
        <v>0.01732435033686237</v>
      </c>
      <c r="F14" s="2">
        <f>IF(AND(B14=0,E14&gt;0),100,(IF(B14=0,0,E14/B14*100-100)))</f>
        <v>170.67984950564352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0.17707525213343678</v>
      </c>
      <c r="C15" s="4" t="s">
        <v>50</v>
      </c>
      <c r="D15" s="4" t="s">
        <v>50</v>
      </c>
      <c r="E15" s="2">
        <v>0.05315721649484536</v>
      </c>
      <c r="F15" s="2">
        <f>IF(AND(B15=0,E15&gt;0),100,(IF(B15=0,0,E15/B15*100-100)))</f>
        <v>-69.9804372127686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0.007109004739336493</v>
      </c>
      <c r="C16" s="2">
        <v>1</v>
      </c>
      <c r="D16" s="4" t="s">
        <v>50</v>
      </c>
      <c r="E16" s="2">
        <v>0.013274336283185842</v>
      </c>
      <c r="F16" s="4" t="s">
        <v>50</v>
      </c>
      <c r="G16" s="2">
        <f>IF(C16=0,0,E16/C16*100)</f>
        <v>1.3274336283185841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0.0015325670498084294</v>
      </c>
      <c r="C18" s="2">
        <v>1</v>
      </c>
      <c r="D18" s="4" t="s">
        <v>50</v>
      </c>
      <c r="E18" s="2">
        <v>0.006909547738693468</v>
      </c>
      <c r="F18" s="4" t="s">
        <v>50</v>
      </c>
      <c r="G18" s="2">
        <f>IF(C18=0,0,E18/C18*100)</f>
        <v>0.6909547738693468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0.5922840859272249</v>
      </c>
      <c r="C19" s="4" t="s">
        <v>50</v>
      </c>
      <c r="D19" s="4" t="s">
        <v>50</v>
      </c>
      <c r="E19" s="2">
        <v>0.36596055514974435</v>
      </c>
      <c r="F19" s="2">
        <f>IF(AND(B19=0,E19&gt;0),100,(IF(B19=0,0,E19/B19*100-100)))</f>
        <v>-38.21198917123858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0.10755813953488373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6.109295292787977E-05</v>
      </c>
      <c r="C21" s="4" t="s">
        <v>50</v>
      </c>
      <c r="D21" s="4" t="s">
        <v>50</v>
      </c>
      <c r="E21" s="2">
        <v>0.0002816612894965945</v>
      </c>
      <c r="F21" s="2">
        <f>IF(AND(B21=0,E21&gt;0),100,(IF(B21=0,0,E21/B21*100-100)))</f>
        <v>361.03728171250066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0.1823</v>
      </c>
      <c r="E22" s="2">
        <v>0.1368</v>
      </c>
      <c r="F22" s="2">
        <f>IF(AND(D22=0,E22&gt;0),100,(IF(D22=0,0,E22/D22*100-100)))</f>
        <v>-24.958859023587493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0.0060702255520999945</v>
      </c>
      <c r="E23" s="2">
        <v>0.0024837404619245146</v>
      </c>
      <c r="F23" s="2">
        <f>IF(AND(D23=0,E23&gt;0),100,(IF(D23=0,0,E23/D23*100-100)))</f>
        <v>-59.083226140332386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0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</v>
      </c>
      <c r="D25" s="4" t="s">
        <v>50</v>
      </c>
      <c r="E25" s="2">
        <v>0</v>
      </c>
      <c r="F25" s="4" t="s">
        <v>50</v>
      </c>
      <c r="G25" s="2">
        <f aca="true" t="shared" si="0" ref="G25:G30">IF(C25=0,0,E25/C25*100)</f>
        <v>0</v>
      </c>
      <c r="H25" s="14">
        <f aca="true" t="shared" si="1" ref="H25:H30">IF(G25&gt;=100,1,0)</f>
        <v>0</v>
      </c>
      <c r="I25" s="16">
        <f>IF(OR(V_пр_19_3&gt;0,V_пр_19_5&gt;0,V_пр_19_7&gt;0),1,0)</f>
        <v>0</v>
      </c>
      <c r="J25" s="4"/>
    </row>
    <row r="26" spans="1:10" ht="36.75" customHeight="1">
      <c r="A26" s="4" t="s">
        <v>37</v>
      </c>
      <c r="B26" s="4">
        <v>0</v>
      </c>
      <c r="C26" s="2">
        <v>0</v>
      </c>
      <c r="D26" s="4" t="s">
        <v>50</v>
      </c>
      <c r="E26" s="2">
        <v>0</v>
      </c>
      <c r="F26" s="4" t="s">
        <v>50</v>
      </c>
      <c r="G26" s="2">
        <f t="shared" si="0"/>
        <v>0</v>
      </c>
      <c r="H26" s="14">
        <f t="shared" si="1"/>
        <v>0</v>
      </c>
      <c r="I26" s="16">
        <f>IF(OR(V_пр_20_3&gt;0,V_пр_20_5&gt;0,V_пр_20_7&gt;0),1,0)</f>
        <v>0</v>
      </c>
      <c r="J26" s="4"/>
    </row>
    <row r="27" spans="1:10" ht="26.25" customHeight="1">
      <c r="A27" s="4" t="s">
        <v>38</v>
      </c>
      <c r="B27" s="4">
        <v>0</v>
      </c>
      <c r="C27" s="2">
        <v>0</v>
      </c>
      <c r="D27" s="4" t="s">
        <v>50</v>
      </c>
      <c r="E27" s="2">
        <v>0</v>
      </c>
      <c r="F27" s="4" t="s">
        <v>50</v>
      </c>
      <c r="G27" s="2">
        <f t="shared" si="0"/>
        <v>0</v>
      </c>
      <c r="H27" s="14">
        <f t="shared" si="1"/>
        <v>0</v>
      </c>
      <c r="I27" s="16">
        <f>IF(OR(V_пр_21_3&gt;0,V_пр_21_5&gt;0,V_пр_21_7&gt;0),1,0)</f>
        <v>0</v>
      </c>
      <c r="J27" s="4"/>
    </row>
    <row r="28" spans="1:10" ht="26.25" customHeight="1">
      <c r="A28" s="4" t="s">
        <v>39</v>
      </c>
      <c r="B28" s="4">
        <v>0</v>
      </c>
      <c r="C28" s="2">
        <v>0</v>
      </c>
      <c r="D28" s="4" t="s">
        <v>50</v>
      </c>
      <c r="E28" s="2">
        <v>0</v>
      </c>
      <c r="F28" s="4" t="s">
        <v>50</v>
      </c>
      <c r="G28" s="2">
        <f t="shared" si="0"/>
        <v>0</v>
      </c>
      <c r="H28" s="14">
        <f t="shared" si="1"/>
        <v>0</v>
      </c>
      <c r="I28" s="16">
        <f>IF(OR(V_пр_22_3&gt;0,V_пр_22_5&gt;0,V_пр_22_7&gt;0),1,0)</f>
        <v>0</v>
      </c>
      <c r="J28" s="4"/>
    </row>
    <row r="29" spans="1:10" ht="26.25" customHeight="1">
      <c r="A29" s="4" t="s">
        <v>40</v>
      </c>
      <c r="B29" s="4">
        <v>0</v>
      </c>
      <c r="C29" s="2">
        <v>0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0</v>
      </c>
      <c r="J29" s="4"/>
    </row>
    <row r="30" spans="1:10" ht="36.75" customHeight="1">
      <c r="A30" s="4" t="s">
        <v>41</v>
      </c>
      <c r="B30" s="4">
        <v>0</v>
      </c>
      <c r="C30" s="2">
        <v>0</v>
      </c>
      <c r="D30" s="4" t="s">
        <v>50</v>
      </c>
      <c r="E30" s="2">
        <v>0</v>
      </c>
      <c r="F30" s="4" t="s">
        <v>50</v>
      </c>
      <c r="G30" s="2">
        <f t="shared" si="0"/>
        <v>0</v>
      </c>
      <c r="H30" s="14">
        <f t="shared" si="1"/>
        <v>0</v>
      </c>
      <c r="I30" s="16">
        <f>IF(OR(V_пр_24_3&gt;0,V_пр_24_5&gt;0,V_пр_24_7&gt;0),1,0)</f>
        <v>0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</v>
      </c>
      <c r="E31" s="2">
        <v>0</v>
      </c>
      <c r="F31" s="2">
        <f>IF(AND(D31=0,E31&gt;0),100,(IF(D31=0,0,E31/D31*100-100)))</f>
        <v>0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0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0.57</v>
      </c>
      <c r="C33" s="4">
        <v>0</v>
      </c>
      <c r="D33" s="4" t="s">
        <v>50</v>
      </c>
      <c r="E33" s="2">
        <v>0.032</v>
      </c>
      <c r="F33" s="2">
        <f>IF(AND(B33=0,E33&gt;0),100,(IF(B33=0,0,E33/B33*100-100)))</f>
        <v>-94.3859649122807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0.431</v>
      </c>
      <c r="F34" s="4" t="s">
        <v>50</v>
      </c>
      <c r="G34" s="2">
        <f>IF(C34=0,0,E34/C34*100)</f>
        <v>68.08846761453397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0.873</v>
      </c>
      <c r="F37" s="4" t="s">
        <v>50</v>
      </c>
      <c r="G37" s="2">
        <f>IF(C37=0,0,E37/C37*100)</f>
        <v>137.91469194312796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15.5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2022-10-12T10:25:11Z</dcterms:modified>
  <cp:category/>
  <cp:version/>
  <cp:contentType/>
  <cp:contentStatus/>
</cp:coreProperties>
</file>